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<sst xmlns="http://schemas.openxmlformats.org/spreadsheetml/2006/main" count="27158" uniqueCount="789">
  <si>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</si>
  <si>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</si>
  <si>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</si>
  <si>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</si>
  <si>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</si>
  <si>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</si>
  <si>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</si>
  <si>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</si>
  <si>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</si>
  <si>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</si>
  <si>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</si>
  <si>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</si>
  <si>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</si>
  <si>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</si>
  <si>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</si>
  <si>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</si>
  <si>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</si>
  <si>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</si>
  <si>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</si>
  <si>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</si>
  <si>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</si>
  <si>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</si>
  <si>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</si>
  <si>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</si>
  <si>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</si>
  <si>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</si>
  <si>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</si>
  <si>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</si>
  <si>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</si>
  <si>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</si>
  <si>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</si>
  <si>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</si>
  <si>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</si>
  <si>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</si>
  <si>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</si>
  <si>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</si>
  <si>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</si>
  <si>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</si>
  <si>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</si>
  <si>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</si>
  <si>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</si>
  <si>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</si>
  <si>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</si>
  <si>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</si>
  <si>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</si>
  <si>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</si>
  <si>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</si>
  <si>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</si>
  <si>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</si>
  <si>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</si>
  <si>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</si>
  <si>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</si>
  <si>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</si>
  <si>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</si>
  <si>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</si>
  <si>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</si>
  <si>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</si>
  <si>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</si>
  <si>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</si>
  <si>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</si>
  <si>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</si>
  <si>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</si>
  <si>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</si>
  <si>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</si>
  <si>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</si>
  <si>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</si>
  <si>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</si>
  <si>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</si>
  <si>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</si>
  <si>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</si>
  <si>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</si>
  <si>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</si>
  <si>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</si>
  <si>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</si>
  <si>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</si>
  <si>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</si>
  <si>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</si>
  <si>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</si>
  <si>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</si>
  <si>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</si>
  <si>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</si>
  <si>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</si>
  <si>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</si>
  <si>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</si>
  <si>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</si>
  <si>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</si>
  <si>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</si>
  <si>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</si>
  <si>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</si>
  <si>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</si>
  <si>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</si>
  <si>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</si>
  <si>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</si>
  <si>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</si>
  <si>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</si>
  <si>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</si>
  <si>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</si>
  <si>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</si>
  <si>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</si>
  <si>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</si>
  <si>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</si>
  <si>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</si>
  <si>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</si>
  <si>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</si>
  <si>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</si>
  <si>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</si>
  <si>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</si>
  <si>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</si>
  <si>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</si>
  <si>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</si>
  <si>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</si>
  <si>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</si>
  <si>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</si>
  <si>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</si>
  <si>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</si>
  <si>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</si>
  <si>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</si>
  <si>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</si>
  <si>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</si>
  <si>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</si>
  <si>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</si>
  <si>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</si>
  <si>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</si>
  <si>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</si>
  <si>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</si>
  <si>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</si>
  <si>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</si>
  <si>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</si>
  <si>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</si>
  <si>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</si>
  <si>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</si>
  <si>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</si>
  <si>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</si>
  <si>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</si>
  <si>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</si>
  <si>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</si>
  <si>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</si>
  <si>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</si>
  <si>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</si>
  <si>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</si>
  <si>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</si>
  <si>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</si>
  <si>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</si>
  <si>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</si>
  <si>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</si>
  <si>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</si>
  <si>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</si>
  <si>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</si>
  <si>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</si>
  <si>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</si>
  <si>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</si>
  <si>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</si>
  <si>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</si>
  <si>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</si>
  <si>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</si>
  <si>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</si>
  <si>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</si>
  <si>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</si>
  <si>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</si>
  <si>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</si>
  <si>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</si>
  <si>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</si>
  <si>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</si>
  <si>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</si>
  <si>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</si>
  <si>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</si>
  <si>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</si>
  <si>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</si>
  <si>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</si>
  <si>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</si>
  <si>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</si>
  <si>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</si>
  <si>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</si>
  <si>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</si>
  <si>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</si>
  <si>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</si>
  <si>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</si>
  <si>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</si>
  <si>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</si>
  <si>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</si>
  <si>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</si>
  <si>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</si>
  <si>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</si>
  <si>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</si>
  <si>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</si>
  <si>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</si>
  <si>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</si>
  <si>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</si>
  <si>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</si>
  <si>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</si>
  <si>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</si>
  <si>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</si>
  <si>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</si>
  <si>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</si>
  <si>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</si>
  <si>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</si>
  <si>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</si>
  <si>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</si>
  <si>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</si>
  <si>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</si>
  <si>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</si>
  <si>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</si>
  <si>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</si>
  <si>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</si>
  <si>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</si>
  <si>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</si>
  <si>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</si>
  <si>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</si>
  <si>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</si>
  <si>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</si>
  <si>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</si>
  <si>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</si>
  <si>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</si>
  <si>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</si>
  <si>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</si>
  <si>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</si>
  <si>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</si>
  <si>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</si>
  <si>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</si>
  <si>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</si>
  <si>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</si>
  <si>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</si>
  <si>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</si>
  <si>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</si>
  <si>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</si>
  <si>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</si>
  <si>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</si>
  <si>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</si>
  <si>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</si>
  <si>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</si>
  <si>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</si>
  <si>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</si>
  <si>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</si>
  <si>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</si>
  <si>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</si>
  <si>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</si>
  <si>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</si>
  <si>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</si>
  <si>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</si>
  <si>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</si>
  <si>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</si>
  <si>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</si>
  <si>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</si>
  <si>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</si>
  <si>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</si>
  <si>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</si>
  <si>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</si>
  <si>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</si>
  <si>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</si>
  <si>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</si>
  <si>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</si>
  <si>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</si>
  <si>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</si>
  <si>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</si>
  <si>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</si>
  <si>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</si>
  <si>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</si>
  <si>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</si>
  <si>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</si>
  <si>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</si>
  <si>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</si>
  <si>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</si>
  <si>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</si>
  <si>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</si>
  <si>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</si>
  <si>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</si>
  <si>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</si>
  <si>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</si>
  <si>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</si>
  <si>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</si>
  <si>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</si>
  <si>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</si>
  <si>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</si>
  <si>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</si>
  <si>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</si>
  <si>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</si>
  <si>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</si>
  <si>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</si>
  <si>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</si>
  <si>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</si>
  <si>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</si>
  <si>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</si>
  <si>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</si>
  <si>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</si>
  <si>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</si>
  <si>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</si>
  <si>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</si>
  <si>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</si>
  <si>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</si>
  <si>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</si>
  <si>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</si>
  <si>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</si>
  <si>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</si>
  <si>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</si>
  <si>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</si>
  <si>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</si>
  <si>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</si>
  <si>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</si>
  <si>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</si>
  <si>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</si>
  <si>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</si>
  <si>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</si>
  <si>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</si>
  <si>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</si>
  <si>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</si>
  <si>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</si>
  <si>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</si>
  <si>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</si>
  <si>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</si>
  <si>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</si>
  <si>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</si>
  <si>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</si>
  <si>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</si>
  <si>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</si>
  <si>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</si>
  <si>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</si>
  <si>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</si>
  <si>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</si>
  <si>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</si>
  <si>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</si>
  <si>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</si>
  <si>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</si>
  <si>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</si>
  <si>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</si>
  <si>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</si>
  <si>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</si>
  <si>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</si>
  <si>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</si>
  <si>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</si>
  <si>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</si>
  <si>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</si>
  <si>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</si>
  <si>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</si>
  <si>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</si>
  <si>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</si>
  <si>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</si>
  <si>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</si>
  <si>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</si>
  <si>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</si>
  <si>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</si>
  <si>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</si>
  <si>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</si>
  <si>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</si>
  <si>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</si>
  <si>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</si>
  <si>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</si>
  <si>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</si>
  <si>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</si>
  <si>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</si>
  <si>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</si>
  <si>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</si>
  <si>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</si>
  <si>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</si>
  <si>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</si>
  <si>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</si>
  <si>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</si>
  <si>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</si>
  <si>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</si>
  <si>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</si>
  <si>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</si>
  <si>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</si>
  <si>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</si>
  <si>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</si>
  <si>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</si>
  <si>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</si>
  <si>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</si>
  <si>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</si>
  <si>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</si>
  <si>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</si>
  <si>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</si>
  <si>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</si>
  <si>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</si>
  <si>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</si>
  <si>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</si>
  <si>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</si>
  <si>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</si>
  <si>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</si>
  <si>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</si>
  <si>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</si>
  <si>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</si>
  <si>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</si>
  <si>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</si>
  <si>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</si>
  <si>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</si>
  <si>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</si>
  <si>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</si>
  <si>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</si>
  <si>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</si>
  <si>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</si>
  <si>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</si>
  <si>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</si>
  <si>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</si>
  <si>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</si>
  <si>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</si>
  <si>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</si>
  <si>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</si>
  <si>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</si>
  <si>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</si>
  <si>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</si>
  <si>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</si>
  <si>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</si>
  <si>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</si>
  <si>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</si>
  <si>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</si>
  <si>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</si>
  <si>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</si>
  <si>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</si>
  <si>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</si>
  <si>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</si>
  <si>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</si>
  <si>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</si>
  <si>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</si>
  <si>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</si>
  <si>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</si>
  <si>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</si>
  <si>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</si>
  <si>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</si>
  <si>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</si>
  <si>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</si>
  <si>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</si>
  <si>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</si>
  <si>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</si>
  <si>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</si>
  <si>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</si>
  <si>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</si>
  <si>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</si>
  <si>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</si>
  <si>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</si>
  <si>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</si>
  <si>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</si>
  <si>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</si>
  <si>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</si>
  <si>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</si>
  <si>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</si>
  <si>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</si>
  <si>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</si>
  <si>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</si>
  <si>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</si>
  <si>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</si>
  <si>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</si>
  <si>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</si>
  <si>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</si>
  <si>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</si>
  <si>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</si>
  <si>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</si>
  <si>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</si>
  <si>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</si>
  <si>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</si>
  <si>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</si>
  <si>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</si>
  <si>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</si>
  <si>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</si>
  <si>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</si>
  <si>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</si>
  <si>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</si>
  <si>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</si>
  <si>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</si>
  <si>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</si>
  <si>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</si>
  <si>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</si>
  <si>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</si>
  <si>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</si>
  <si>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</si>
  <si>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</si>
  <si>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</si>
  <si>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</si>
  <si>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</si>
  <si>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</si>
  <si>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</si>
  <si>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</si>
  <si>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</si>
  <si>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</si>
  <si>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</si>
  <si>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</si>
  <si>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</si>
  <si>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</si>
  <si>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</si>
  <si>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</si>
  <si>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</si>
  <si>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</si>
  <si>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</si>
  <si>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</si>
  <si>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</si>
  <si>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</si>
  <si>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</si>
  <si>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</si>
  <si>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</si>
  <si>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</si>
  <si>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</si>
  <si>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</si>
  <si>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</si>
  <si>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</si>
  <si>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</si>
  <si>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</si>
  <si>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</si>
  <si>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</si>
  <si>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</si>
  <si>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</si>
  <si>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</si>
  <si>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</si>
  <si>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</si>
  <si>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</si>
  <si>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</si>
  <si>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</si>
  <si>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</si>
  <si>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</si>
  <si>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</si>
  <si>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</si>
  <si>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</si>
  <si>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</si>
  <si>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</si>
  <si>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</si>
  <si>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</si>
  <si>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</si>
  <si>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</si>
  <si>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</si>
  <si>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</si>
  <si>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</si>
  <si>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</si>
  <si>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</si>
  <si>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</si>
  <si>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</si>
  <si>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</si>
  <si>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</si>
  <si>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</si>
  <si>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</si>
  <si>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</si>
  <si>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</si>
  <si>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</si>
  <si>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</si>
  <si>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</si>
  <si>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</si>
  <si>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</si>
  <si>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</si>
  <si>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</si>
  <si>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</si>
  <si>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</si>
  <si>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</si>
  <si>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</si>
  <si>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</si>
  <si>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</si>
  <si>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</si>
  <si>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</si>
  <si>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</si>
  <si>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</si>
  <si>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</si>
  <si>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</si>
  <si>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</si>
  <si>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</si>
  <si>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</si>
  <si>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</si>
  <si>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</si>
  <si>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</si>
  <si>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</si>
  <si>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</si>
  <si>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</si>
  <si>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</si>
  <si>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</si>
  <si>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</si>
  <si>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</si>
  <si>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</si>
  <si>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</si>
  <si>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</si>
  <si>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</si>
  <si>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</si>
  <si>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</si>
  <si>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</si>
  <si>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</si>
  <si>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</si>
  <si>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</si>
  <si>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</si>
  <si>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</si>
  <si>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</si>
  <si>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</si>
  <si>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</si>
  <si>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</si>
  <si>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</si>
  <si>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</si>
  <si>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</si>
  <si>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</si>
  <si>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</si>
  <si>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</si>
  <si>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</si>
  <si>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</si>
  <si>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</si>
  <si>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</si>
  <si>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</si>
  <si>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</si>
  <si>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</si>
  <si>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</si>
  <si>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</si>
  <si>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</si>
  <si>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</si>
  <si>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</si>
  <si>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</si>
  <si>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</si>
  <si>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</si>
  <si>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</si>
  <si>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</si>
  <si>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</si>
  <si>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</si>
  <si>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</si>
  <si>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</si>
  <si>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</si>
  <si>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</si>
  <si>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</si>
  <si>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</si>
  <si>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</si>
  <si>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</si>
  <si>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</si>
  <si>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</si>
  <si>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</si>
  <si>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</si>
  <si>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</si>
  <si>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</si>
  <si>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</si>
  <si>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</si>
  <si>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</si>
  <si>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</si>
  <si>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</si>
  <si>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</si>
  <si>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</si>
  <si>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</si>
  <si>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</si>
  <si>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</si>
  <si>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</si>
  <si>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</si>
  <si>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</si>
  <si>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</si>
  <si>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</si>
  <si>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</si>
  <si>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</si>
  <si>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</si>
  <si>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</si>
  <si>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</si>
  <si>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</si>
  <si>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</si>
  <si>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</si>
  <si>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</si>
  <si>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</si>
  <si>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</si>
  <si>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</si>
  <si>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</si>
  <si>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</si>
  <si>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</si>
  <si>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</si>
  <si>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</si>
  <si>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</si>
  <si>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</si>
  <si>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</si>
  <si>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</si>
  <si>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</si>
  <si>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</si>
  <si>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</si>
  <si>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</si>
  <si>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</si>
  <si>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</si>
  <si>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</si>
  <si>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</si>
  <si>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</si>
  <si>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</si>
  <si>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</si>
  <si>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</si>
  <si>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</si>
  <si>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</si>
  <si>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</si>
  <si>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</si>
  <si>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</si>
  <si>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</si>
  <si>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</si>
  <si>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</si>
  <si>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</si>
  <si>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</si>
  <si>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</si>
  <si>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</si>
  <si>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</si>
  <si>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</si>
  <si>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</si>
  <si>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</si>
  <si>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</si>
  <si>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</si>
  <si>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</si>
  <si>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</si>
  <si>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</si>
  <si>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</si>
  <si>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</si>
  <si>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</si>
  <si>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</si>
  <si>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</si>
  <si>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</si>
  <si>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</si>
  <si>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</si>
  <si>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</si>
  <si>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</si>
  <si>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</si>
  <si>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</si>
  <si>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</si>
  <si>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</si>
  <si>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</si>
  <si>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</si>
  <si>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</si>
  <si>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</si>
  <si>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</si>
  <si>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</si>
  <si>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</si>
  <si>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</si>
  <si>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</si>
  <si>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</si>
  <si>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</si>
  <si>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</si>
  <si>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</si>
  <si>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</si>
  <si>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</si>
  <si>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</si>
  <si>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</si>
  <si>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</si>
  <si>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</si>
  <si>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</si>
  <si>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</si>
  <si>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</si>
  <si>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</si>
  <si>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</si>
  <si>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</si>
  <si>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</si>
  <si>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</si>
  <si>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</si>
  <si>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</si>
  <si>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</si>
  <si>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</si>
  <si>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</si>
  <si>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</si>
  <si>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</si>
  <si>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>май, сентябрь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</si>
  <si>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</si>
  <si>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</si>
  <si>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</si>
  <si>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</si>
  <si>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</si>
  <si>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</si>
  <si>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</si>
  <si>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</si>
  <si>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</si>
  <si>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>май, февраль</t>
  </si>
  <si>
    <t>апрель, март</t>
  </si>
  <si>
    <t>1 | 3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</si>
  <si>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</si>
  <si>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</si>
  <si>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</si>
  <si>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</si>
  <si>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</si>
  <si>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</si>
  <si>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</si>
  <si>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июл, июн, сен</t>
  </si>
  <si>
    <t>июнь, сентябрь</t>
  </si>
  <si>
    <t>№ 7 по ул. Строительная за 2016 год</t>
  </si>
  <si>
    <t>февраль, декабрь</t>
  </si>
  <si>
    <t xml:space="preserve"> январь</t>
  </si>
  <si>
    <t>фев, мар, июл</t>
  </si>
  <si>
    <t>12 | 1</t>
  </si>
  <si>
    <t>4,25 | 1</t>
  </si>
  <si>
    <t>1,6 | 24</t>
  </si>
  <si>
    <t>0,5 | 18</t>
  </si>
  <si>
    <t>1,1 | 3</t>
  </si>
  <si>
    <t>1,5 | 1</t>
  </si>
  <si>
    <t>50,24 | 249</t>
  </si>
  <si>
    <t>50,24 | 24</t>
  </si>
  <si>
    <t>6,8 | 1</t>
  </si>
  <si>
    <t>50,24 | 2</t>
  </si>
  <si>
    <t>276 | 28</t>
  </si>
  <si>
    <t>138 | 22</t>
  </si>
  <si>
    <t>0,04968 | 5</t>
  </si>
  <si>
    <t>дек, мар, ноя, окт, янв</t>
  </si>
  <si>
    <t>2,76 | 40</t>
  </si>
  <si>
    <t>2,76 | 10</t>
  </si>
  <si>
    <t>2,76 | 12</t>
  </si>
  <si>
    <t>276 | 32</t>
  </si>
  <si>
    <t>138 | 8</t>
  </si>
  <si>
    <t>0,99 | 1</t>
  </si>
  <si>
    <t>80 | 2</t>
  </si>
  <si>
    <t>1 | 122</t>
  </si>
  <si>
    <t>18 | 24</t>
  </si>
  <si>
    <t>2 | 5</t>
  </si>
  <si>
    <t>апрель, декабрь</t>
  </si>
  <si>
    <t>276 | 74</t>
  </si>
  <si>
    <t>18 | 27</t>
  </si>
  <si>
    <t>1 | 127</t>
  </si>
  <si>
    <t>751 | 77</t>
  </si>
  <si>
    <t>751 | 2</t>
  </si>
  <si>
    <t>2 |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</si>
</sst>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754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137942.76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181767.84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198308.12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198308.12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198308.12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121402.48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196797.72705510855</v>
      </c>
      <c r="G28" s="18">
        <f>и_ср_начисл-и_ср_стоимость_факт</f>
        <v>-15029.887055108557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334973.46000000002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371750.48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173.94338402768682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265309.51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261039.40999999997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166778.57999999999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411631.79999999993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411631.79999999993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573.47214365167656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6139.01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4892.1000000000004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8467.17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6139.01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6139.01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341.62103480327016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57875.040000000001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40923.590000000004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96822.74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83619.399999999994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83619.399999999994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877.14667010104904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62050.45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47741.89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99681.99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62050.45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62050.45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754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6960.1399997533463</v>
      </c>
      <c r="F6" s="40"/>
      <c r="I6" s="27">
        <f>E6/1.18</f>
        <v>5898.4237286045309</v>
      </c>
      <c r="J6" s="29">
        <f>[1]сумма!$Q$6</f>
        <v>12959.079134999998</v>
      </c>
      <c r="K6" s="29">
        <f>J6-I6</f>
        <v>7060.6554063954673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174.30942102436239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0.15340000000000001</v>
      </c>
      <c r="E8" s="48">
        <v>174.30942102436239</v>
      </c>
      <c r="F8" s="49" t="s">
        <v>732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362.0704882726518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2.9247999999999998</v>
      </c>
      <c r="E25" s="48">
        <v>362.0704882726518</v>
      </c>
      <c r="F25" s="49" t="s">
        <v>734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4244.1132364164914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0.98</v>
      </c>
      <c r="E43" s="48">
        <v>900.98528556919712</v>
      </c>
      <c r="F43" s="49" t="s">
        <v>732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6.0380000000000003</v>
      </c>
      <c r="E44" s="48">
        <v>512.27455926373693</v>
      </c>
      <c r="F44" s="49" t="s">
        <v>739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33</v>
      </c>
      <c r="E45" s="48">
        <v>2830.8533915835569</v>
      </c>
      <c r="F45" s="49" t="s">
        <v>755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361.91504702739752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2.9247999999999998</v>
      </c>
      <c r="E101" s="35">
        <v>361.91504702739752</v>
      </c>
      <c r="F101" s="33" t="s">
        <v>734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97.007294057528611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9.1399999999999995E-2</v>
      </c>
      <c r="E106" s="56">
        <v>97.007294057528611</v>
      </c>
      <c r="F106" s="49" t="s">
        <v>739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1720.7245129549156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9.1399999999999995E-2</v>
      </c>
      <c r="E120" s="56">
        <v>98.657362660996966</v>
      </c>
      <c r="F120" s="49" t="s">
        <v>739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1</v>
      </c>
      <c r="E130" s="48">
        <v>1583.4818504142631</v>
      </c>
      <c r="F130" s="49" t="s">
        <v>756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1</v>
      </c>
      <c r="E148" s="48">
        <v>38.585299879655473</v>
      </c>
      <c r="F148" s="49" t="s">
        <v>733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27964.50694415344</v>
      </c>
      <c r="F197" s="75"/>
      <c r="I197" s="27">
        <f>E197/1.18</f>
        <v>23698.734698435121</v>
      </c>
      <c r="J197" s="29">
        <f>[1]сумма!$Q$11</f>
        <v>31082.599499999997</v>
      </c>
      <c r="K197" s="29">
        <f>J197-I197</f>
        <v>7383.864801564876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27964.50694415344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0.5484</v>
      </c>
      <c r="E199" s="35">
        <v>2162.869271562206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4.8600000000000021</v>
      </c>
      <c r="E200" s="35">
        <v>7663.6360156390883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2.69</v>
      </c>
      <c r="E202" s="35">
        <v>68.88438568537191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2.69</v>
      </c>
      <c r="E203" s="35">
        <v>1521.7817480581441</v>
      </c>
      <c r="F203" s="49" t="s">
        <v>735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2.69</v>
      </c>
      <c r="E210" s="35">
        <v>3423.2227591404039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34.277000000000001</v>
      </c>
      <c r="E211" s="35">
        <v>12357.172459072828</v>
      </c>
      <c r="F211" s="49" t="s">
        <v>741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1</v>
      </c>
      <c r="E215" s="35">
        <v>207.70537471629848</v>
      </c>
      <c r="F215" s="49" t="s">
        <v>735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>
        <v>2</v>
      </c>
      <c r="E216" s="35">
        <v>559.23493027909819</v>
      </c>
      <c r="F216" s="49" t="s">
        <v>737</v>
      </c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956.48285676447608</v>
      </c>
      <c r="F232" s="33"/>
      <c r="I232" s="27">
        <f>E232/1.18</f>
        <v>810.57869217328482</v>
      </c>
      <c r="J232" s="29">
        <f>[1]сумма!$M$13</f>
        <v>4000.8600000000006</v>
      </c>
      <c r="K232" s="29">
        <f>J232-I232</f>
        <v>3190.2813078267159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956.48285676447608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4</v>
      </c>
      <c r="E240" s="35">
        <v>73.284568627954229</v>
      </c>
      <c r="F240" s="33" t="s">
        <v>738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>
        <v>1</v>
      </c>
      <c r="E250" s="35">
        <v>883.1982881365218</v>
      </c>
      <c r="F250" s="33" t="s">
        <v>737</v>
      </c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6168.1718635820498</v>
      </c>
      <c r="F266" s="75"/>
      <c r="I266" s="27">
        <f>E266/1.18</f>
        <v>5227.2642911712292</v>
      </c>
      <c r="J266" s="29">
        <f>[1]сумма!$Q$15</f>
        <v>14033.079052204816</v>
      </c>
      <c r="K266" s="29">
        <f>J266-I266</f>
        <v>8805.8147610335873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6168.1718635820498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0.312</v>
      </c>
      <c r="E268" s="35">
        <v>640.10704795707329</v>
      </c>
      <c r="F268" s="33" t="s">
        <v>757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0.06</v>
      </c>
      <c r="E269" s="35">
        <v>138.46227846495515</v>
      </c>
      <c r="F269" s="33" t="s">
        <v>757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2</v>
      </c>
      <c r="E270" s="35">
        <v>382.43329140096074</v>
      </c>
      <c r="F270" s="33" t="s">
        <v>736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1</v>
      </c>
      <c r="E278" s="35">
        <v>275.023390930262</v>
      </c>
      <c r="F278" s="33" t="s">
        <v>740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2</v>
      </c>
      <c r="E282" s="35">
        <v>2419.8734350618388</v>
      </c>
      <c r="F282" s="33" t="s">
        <v>736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>
        <v>7</v>
      </c>
      <c r="E299" s="35">
        <v>67.924307405860262</v>
      </c>
      <c r="F299" s="33" t="s">
        <v>736</v>
      </c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1</v>
      </c>
      <c r="E319" s="35">
        <v>578.87914001871297</v>
      </c>
      <c r="F319" s="33" t="s">
        <v>756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1</v>
      </c>
      <c r="E320" s="35">
        <v>584.49710547603854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>
        <v>1</v>
      </c>
      <c r="E322" s="35">
        <v>121.30584434300441</v>
      </c>
      <c r="F322" s="33" t="s">
        <v>736</v>
      </c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2</v>
      </c>
      <c r="E335" s="35">
        <v>99.167202833449494</v>
      </c>
      <c r="F335" s="33" t="s">
        <v>736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>
        <v>1</v>
      </c>
      <c r="E336" s="35">
        <v>860.49881968989325</v>
      </c>
      <c r="F336" s="33" t="s">
        <v>756</v>
      </c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35249.901424083728</v>
      </c>
      <c r="F338" s="75"/>
      <c r="I338" s="27">
        <f>E338/1.18</f>
        <v>29872.79781702011</v>
      </c>
      <c r="J338" s="29">
        <f>[1]сумма!$Q$17</f>
        <v>27117.06</v>
      </c>
      <c r="K338" s="29">
        <f>J338-I338</f>
        <v>-2755.7378170201082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35249.901424083728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758</v>
      </c>
      <c r="E340" s="84">
        <v>61.267764667912807</v>
      </c>
      <c r="F340" s="49" t="s">
        <v>741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759</v>
      </c>
      <c r="E342" s="48">
        <v>27.106561768571101</v>
      </c>
      <c r="F342" s="49" t="s">
        <v>733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760</v>
      </c>
      <c r="E343" s="84">
        <v>160.77407566837536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761</v>
      </c>
      <c r="E344" s="84">
        <v>46.644330595145952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762</v>
      </c>
      <c r="E345" s="84">
        <v>7.8677184136390759</v>
      </c>
      <c r="F345" s="49" t="s">
        <v>742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/>
      <c r="E346" s="48"/>
      <c r="F346" s="49"/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763</v>
      </c>
      <c r="E347" s="48">
        <v>4.8067215840165796</v>
      </c>
      <c r="F347" s="49" t="s">
        <v>733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764</v>
      </c>
      <c r="E349" s="48">
        <v>28376.875452864442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765</v>
      </c>
      <c r="E351" s="48">
        <v>6250.459869938215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766</v>
      </c>
      <c r="E353" s="84">
        <v>77.995634061045124</v>
      </c>
      <c r="F353" s="49" t="s">
        <v>737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767</v>
      </c>
      <c r="E354" s="48">
        <v>236.10329452236653</v>
      </c>
      <c r="F354" s="49" t="s">
        <v>743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59403.318981975215</v>
      </c>
      <c r="F355" s="75"/>
      <c r="I355" s="27">
        <f>E355/1.18</f>
        <v>50341.795747436627</v>
      </c>
      <c r="J355" s="29">
        <f>[1]сумма!$Q$19</f>
        <v>27334.060541112922</v>
      </c>
      <c r="K355" s="29">
        <f>J355-I355</f>
        <v>-23007.735206323705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22660.85308454161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744</v>
      </c>
      <c r="E357" s="89">
        <v>79.705487758842068</v>
      </c>
      <c r="F357" s="49" t="s">
        <v>745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768</v>
      </c>
      <c r="E358" s="89">
        <v>4078.8261035474407</v>
      </c>
      <c r="F358" s="49" t="s">
        <v>746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769</v>
      </c>
      <c r="E359" s="89">
        <v>7011.6078198728992</v>
      </c>
      <c r="F359" s="49" t="s">
        <v>746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770</v>
      </c>
      <c r="E360" s="89">
        <v>42.36371784122074</v>
      </c>
      <c r="F360" s="49" t="s">
        <v>771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772</v>
      </c>
      <c r="E361" s="89">
        <v>107.40452984531618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773</v>
      </c>
      <c r="E362" s="89">
        <v>182.59563509830139</v>
      </c>
      <c r="F362" s="49" t="s">
        <v>745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774</v>
      </c>
      <c r="E364" s="89">
        <v>527.81868378916374</v>
      </c>
      <c r="F364" s="49" t="s">
        <v>747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775</v>
      </c>
      <c r="E365" s="89">
        <v>2660.6399669418333</v>
      </c>
      <c r="F365" s="49" t="s">
        <v>748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776</v>
      </c>
      <c r="E366" s="89">
        <v>2568.1882970721413</v>
      </c>
      <c r="F366" s="49" t="s">
        <v>749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777</v>
      </c>
      <c r="E367" s="89">
        <v>86.95144119146407</v>
      </c>
      <c r="F367" s="49" t="s">
        <v>738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777</v>
      </c>
      <c r="E368" s="89">
        <v>127.00745439160222</v>
      </c>
      <c r="F368" s="49" t="s">
        <v>738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778</v>
      </c>
      <c r="E369" s="89">
        <v>1299.7040366652589</v>
      </c>
      <c r="F369" s="49" t="s">
        <v>750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779</v>
      </c>
      <c r="E370" s="89">
        <v>1071.5282456508598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780</v>
      </c>
      <c r="E371" s="89">
        <v>1349.3854500522959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 t="s">
        <v>781</v>
      </c>
      <c r="E372" s="89">
        <v>1168.1409580858199</v>
      </c>
      <c r="F372" s="49" t="s">
        <v>782</v>
      </c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1.7</v>
      </c>
      <c r="E373" s="89">
        <v>298.98525673715056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36742.465897433605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783</v>
      </c>
      <c r="E375" s="93">
        <v>6030.4028947336346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784</v>
      </c>
      <c r="E377" s="95">
        <v>274.59293825109631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785</v>
      </c>
      <c r="E378" s="95">
        <v>1103.7882825505533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786</v>
      </c>
      <c r="E379" s="95">
        <v>16418.170647491494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787</v>
      </c>
      <c r="E380" s="95">
        <v>5748.3248626726017</v>
      </c>
      <c r="F380" s="49" t="s">
        <v>751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787</v>
      </c>
      <c r="E382" s="95">
        <v>1042.6577244897014</v>
      </c>
      <c r="F382" s="49" t="s">
        <v>752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787</v>
      </c>
      <c r="E383" s="95">
        <v>526.43166960074109</v>
      </c>
      <c r="F383" s="49" t="s">
        <v>753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 t="s">
        <v>788</v>
      </c>
      <c r="E384" s="95">
        <v>5338.5339121068901</v>
      </c>
      <c r="F384" s="49" t="s">
        <v>718</v>
      </c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1.5</v>
      </c>
      <c r="E385" s="95">
        <v>259.56296553689526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12491.955998975265</v>
      </c>
      <c r="F386" s="75"/>
      <c r="I386" s="27">
        <f>E386/1.18</f>
        <v>10586.40338896209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12491.955998975265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7127.2321923043428</v>
      </c>
      <c r="F388" s="75"/>
      <c r="I388" s="27">
        <f>E388/1.18</f>
        <v>6040.0272816138504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7127.2321923043428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40476.027055108549</v>
      </c>
      <c r="F390" s="75"/>
      <c r="I390" s="27">
        <f>E390/1.18</f>
        <v>34301.717843312334</v>
      </c>
      <c r="J390" s="27">
        <f>SUM(I6:I390)</f>
        <v>166777.74348872917</v>
      </c>
      <c r="K390" s="27">
        <f>J390*1.01330668353499*1.18</f>
        <v>199416.46252757584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40476.027055108549</v>
      </c>
      <c r="F391" s="49" t="s">
        <v>731</v>
      </c>
      <c r="I391" s="27">
        <f>E6+E197+E232+E266+E338+E355+E386+E388+E390</f>
        <v>196797.73731670037</v>
      </c>
      <c r="J391" s="27">
        <f>I391-K391</f>
        <v>-142366.03892202137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2017-05-18T02:28:06Z</dcterms:modified>
</cp:coreProperties>
</file>